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1"/>
  </bookViews>
  <sheets>
    <sheet name="RppbyTimeSeries" sheetId="1" r:id="rId1"/>
    <sheet name="Data" sheetId="2" r:id="rId2"/>
  </sheets>
  <definedNames>
    <definedName name="myData">'Data'!$A$4:$DQ$5</definedName>
    <definedName name="_xlnm.Print_Area" localSheetId="0">'RppbyTimeSeries'!$B:$N</definedName>
    <definedName name="_xlnm.Print_Titles" localSheetId="0">'RppbyTimeSeries'!$1:$9</definedName>
  </definedNames>
  <calcPr fullCalcOnLoad="1"/>
</workbook>
</file>

<file path=xl/sharedStrings.xml><?xml version="1.0" encoding="utf-8"?>
<sst xmlns="http://schemas.openxmlformats.org/spreadsheetml/2006/main" count="239" uniqueCount="133">
  <si>
    <t>row</t>
  </si>
  <si>
    <t>data;sum</t>
  </si>
  <si>
    <t>=tbl_kd_produk</t>
  </si>
  <si>
    <t>=tbl_nm_produk</t>
  </si>
  <si>
    <t>=tbl_nm_supplier</t>
  </si>
  <si>
    <t>=tbl_nm_pline</t>
  </si>
  <si>
    <t>=tbl_nm_brand</t>
  </si>
  <si>
    <t>data</t>
  </si>
  <si>
    <t>Supplier</t>
  </si>
  <si>
    <t>ProductLine</t>
  </si>
  <si>
    <t>Brand</t>
  </si>
  <si>
    <t>Kode Produk</t>
  </si>
  <si>
    <t>Nama Produk</t>
  </si>
  <si>
    <t>SubBrand1</t>
  </si>
  <si>
    <t>SubBrand2</t>
  </si>
  <si>
    <t>PackType</t>
  </si>
  <si>
    <t>PackSize</t>
  </si>
  <si>
    <t>Kategori</t>
  </si>
  <si>
    <t>Konversi Besar</t>
  </si>
  <si>
    <t>Konversi Tengah</t>
  </si>
  <si>
    <t>Keaktifan</t>
  </si>
  <si>
    <t>Berat</t>
  </si>
  <si>
    <r>
      <t>Smart Team Enterprise   -</t>
    </r>
    <r>
      <rPr>
        <i/>
        <u val="single"/>
        <sz val="14"/>
        <color indexed="49"/>
        <rFont val="Arial"/>
        <family val="2"/>
      </rPr>
      <t>We analyze, we make and solve</t>
    </r>
  </si>
  <si>
    <t>Pilihan data :</t>
  </si>
  <si>
    <t>pivot\Name=myPivot\dst=RppbyTimeSeries!R8C2\columngrand</t>
  </si>
  <si>
    <t>row;sum</t>
  </si>
  <si>
    <t>Qty Pcs W1</t>
  </si>
  <si>
    <t>Qty Pcs W2</t>
  </si>
  <si>
    <t>Qty Pcs W3</t>
  </si>
  <si>
    <t>Qty Pcs W4</t>
  </si>
  <si>
    <t>Qty Pcs W5</t>
  </si>
  <si>
    <t>Qty Pcs W6</t>
  </si>
  <si>
    <t>Qty Pcs W7</t>
  </si>
  <si>
    <t>Qty Pcs W8</t>
  </si>
  <si>
    <t>Qty Pcs W9</t>
  </si>
  <si>
    <t>Qty Pcs W10</t>
  </si>
  <si>
    <t>Qty Pcs W11</t>
  </si>
  <si>
    <t>Qty Pcs W12</t>
  </si>
  <si>
    <t>Qty Pcs W13</t>
  </si>
  <si>
    <t>Qty Pcs W14</t>
  </si>
  <si>
    <t>Qty Pcs W15</t>
  </si>
  <si>
    <t>Qty Pcs W16</t>
  </si>
  <si>
    <t>Qty Pcs W17</t>
  </si>
  <si>
    <t>Qty Pcs W18</t>
  </si>
  <si>
    <t>Qty Pcs W19</t>
  </si>
  <si>
    <t>Qty Pcs W20</t>
  </si>
  <si>
    <t>Qty Pcs W21</t>
  </si>
  <si>
    <t>Qty Pcs W22</t>
  </si>
  <si>
    <t>Qty Pcs W23</t>
  </si>
  <si>
    <t>Qty Pcs W24</t>
  </si>
  <si>
    <t>Qty Pcs W25</t>
  </si>
  <si>
    <t>Qty Pcs W26</t>
  </si>
  <si>
    <t>Qty Pcs W27</t>
  </si>
  <si>
    <t>Qty Pcs W28</t>
  </si>
  <si>
    <t>Qty Pcs W29</t>
  </si>
  <si>
    <t>Qty Pcs W30</t>
  </si>
  <si>
    <t>Qty Pcs W31</t>
  </si>
  <si>
    <t>Qty Pcs W32</t>
  </si>
  <si>
    <t>Qty Pcs W33</t>
  </si>
  <si>
    <t>Qty Pcs W34</t>
  </si>
  <si>
    <t>Qty Pcs W35</t>
  </si>
  <si>
    <t>Qty Pcs W36</t>
  </si>
  <si>
    <t>Qty Pcs W37</t>
  </si>
  <si>
    <t>Qty Pcs W38</t>
  </si>
  <si>
    <t>Qty Pcs W39</t>
  </si>
  <si>
    <t>Qty Pcs W40</t>
  </si>
  <si>
    <t>Qty Pcs W41</t>
  </si>
  <si>
    <t>Qty Pcs W42</t>
  </si>
  <si>
    <t>Qty Pcs W43</t>
  </si>
  <si>
    <t>Qty Pcs W44</t>
  </si>
  <si>
    <t>Qty Pcs W45</t>
  </si>
  <si>
    <t>Qty Pcs W46</t>
  </si>
  <si>
    <t>Qty Pcs W47</t>
  </si>
  <si>
    <t>Qty Pcs W48</t>
  </si>
  <si>
    <t>Qty Pcs W49</t>
  </si>
  <si>
    <t>Qty Pcs W50</t>
  </si>
  <si>
    <t>Qty Pcs W51</t>
  </si>
  <si>
    <t>Qty Pcs W52</t>
  </si>
  <si>
    <t>Qty Pcs W53</t>
  </si>
  <si>
    <t>Rp W1</t>
  </si>
  <si>
    <t>Rp W2</t>
  </si>
  <si>
    <t>Rp W3</t>
  </si>
  <si>
    <t>Rp W4</t>
  </si>
  <si>
    <t>Rp W5</t>
  </si>
  <si>
    <t>Rp W6</t>
  </si>
  <si>
    <t>Rp W7</t>
  </si>
  <si>
    <t>Rp W8</t>
  </si>
  <si>
    <t>Rp W9</t>
  </si>
  <si>
    <t>Rp W10</t>
  </si>
  <si>
    <t>Rp W11</t>
  </si>
  <si>
    <t>Rp W12</t>
  </si>
  <si>
    <t>Rp W13</t>
  </si>
  <si>
    <t>Rp W14</t>
  </si>
  <si>
    <t>Rp W15</t>
  </si>
  <si>
    <t>Rp W16</t>
  </si>
  <si>
    <t>Rp W17</t>
  </si>
  <si>
    <t>Rp W18</t>
  </si>
  <si>
    <t>Rp W19</t>
  </si>
  <si>
    <t>Rp W20</t>
  </si>
  <si>
    <t>Rp W21</t>
  </si>
  <si>
    <t>Rp W22</t>
  </si>
  <si>
    <t>Rp W23</t>
  </si>
  <si>
    <t>Rp W24</t>
  </si>
  <si>
    <t>Rp W25</t>
  </si>
  <si>
    <t>Rp W26</t>
  </si>
  <si>
    <t>Rp W27</t>
  </si>
  <si>
    <t>Rp W28</t>
  </si>
  <si>
    <t>Rp W29</t>
  </si>
  <si>
    <t>Rp W30</t>
  </si>
  <si>
    <t>Rp W31</t>
  </si>
  <si>
    <t>Rp W32</t>
  </si>
  <si>
    <t>Rp W33</t>
  </si>
  <si>
    <t>Rp W34</t>
  </si>
  <si>
    <t>Rp W35</t>
  </si>
  <si>
    <t>Rp W36</t>
  </si>
  <si>
    <t>Rp W37</t>
  </si>
  <si>
    <t>Rp W38</t>
  </si>
  <si>
    <t>Rp W39</t>
  </si>
  <si>
    <t>Rp W40</t>
  </si>
  <si>
    <t>Rp W41</t>
  </si>
  <si>
    <t>Rp W42</t>
  </si>
  <si>
    <t>Rp W43</t>
  </si>
  <si>
    <t>Rp W44</t>
  </si>
  <si>
    <t>Rp W45</t>
  </si>
  <si>
    <t>Rp W46</t>
  </si>
  <si>
    <t>Rp W47</t>
  </si>
  <si>
    <t>Rp W48</t>
  </si>
  <si>
    <t>Rp W49</t>
  </si>
  <si>
    <t>Rp W50</t>
  </si>
  <si>
    <t>Rp W51</t>
  </si>
  <si>
    <t>Rp W52</t>
  </si>
  <si>
    <t>Rp W53</t>
  </si>
  <si>
    <t>colsfit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</si>
</sst>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</numFmts>
  <fonts count="7">
    <font>
      <sz val="10"/>
      <name val="Arial"/>
      <family val="0"/>
    </font>
    <font>
      <sz val="8"/>
      <name val="Arial"/>
      <family val="0"/>
    </font>
    <font>
      <sz val="8"/>
      <color indexed="20"/>
      <name val="Arial"/>
      <family val="0"/>
    </font>
    <font>
      <b/>
      <sz val="8"/>
      <color indexed="9"/>
      <name val="Arial"/>
      <family val="0"/>
    </font>
    <font>
      <b/>
      <i/>
      <u val="single"/>
      <sz val="20"/>
      <color indexed="49"/>
      <name val="Arial"/>
      <family val="2"/>
    </font>
    <font>
      <i/>
      <u val="single"/>
      <sz val="14"/>
      <color indexed="49"/>
      <name val="Arial"/>
      <family val="2"/>
    </font>
    <font>
      <b/>
      <sz val="12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4" fillId="2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3" fontId="2" fillId="4" borderId="2" xfId="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4" fontId="2" fillId="5" borderId="3" xfId="0" applyNumberFormat="1" applyFont="1" applyFill="1" applyBorder="1" applyAlignment="1">
      <alignment horizontal="left"/>
    </xf>
    <xf numFmtId="4" fontId="2" fillId="5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right"/>
    </xf>
    <xf numFmtId="4" fontId="2" fillId="5" borderId="3" xfId="0" applyNumberFormat="1" applyFont="1" applyFill="1" applyBorder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showGridLines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" sqref="B2:N2"/>
    </sheetView>
  </sheetViews>
  <sheetFormatPr defaultColWidth="9.140625" defaultRowHeight="12.75"/>
  <cols>
    <col min="2" max="2" width="15.8515625" style="0" bestFit="1" customWidth="1"/>
  </cols>
  <sheetData>
    <row r="1" spans="2:14" ht="40.5" customHeight="1">
      <c r="B1" s="7" t="s">
        <v>22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1" customHeight="1">
      <c r="A2" s="1" t="s">
        <v>132</v>
      </c>
      <c r="B2" s="8" t="e">
        <f>XLRPARAMS_dbheader</f>
        <v>#NAME?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4" ht="12.75">
      <c r="B3" s="9" t="e">
        <f>XLRPARAMS_dbprint</f>
        <v>#NAME?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12.75">
      <c r="B4" s="6" t="s">
        <v>23</v>
      </c>
      <c r="C4" s="6" t="e">
        <f>XLRPARAMS_dbpilihan1</f>
        <v>#NAME?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3" ht="12.75">
      <c r="A5" s="1"/>
      <c r="B5" s="6"/>
      <c r="C5" s="6" t="e">
        <f>XLRPARAMS_dbpilihan2</f>
        <v>#NAME?</v>
      </c>
    </row>
  </sheetData>
  <mergeCells count="3">
    <mergeCell ref="B1:N1"/>
    <mergeCell ref="B2:N2"/>
    <mergeCell ref="B3:N3"/>
  </mergeCells>
  <printOptions/>
  <pageMargins left="0.75" right="0.75" top="1" bottom="1" header="0.5" footer="0.5"/>
  <pageSetup blackAndWhite="1" fitToHeight="100" fitToWidth="1" orientation="portrait" paperSize="9" scale="70" r:id="rId1"/>
  <headerFooter alignWithMargins="0">
    <oddHeader>&amp;L&amp;A&amp;CPage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Q5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12.57421875" style="1" bestFit="1" customWidth="1"/>
    <col min="3" max="3" width="10.28125" style="1" bestFit="1" customWidth="1"/>
    <col min="4" max="4" width="11.140625" style="1" bestFit="1" customWidth="1"/>
    <col min="5" max="9" width="11.140625" style="1" customWidth="1"/>
    <col min="10" max="10" width="11.421875" style="1" customWidth="1"/>
    <col min="11" max="11" width="11.8515625" style="1" bestFit="1" customWidth="1"/>
    <col min="12" max="15" width="11.8515625" style="1" customWidth="1"/>
    <col min="16" max="17" width="10.421875" style="1" customWidth="1"/>
    <col min="18" max="18" width="10.7109375" style="1" customWidth="1"/>
    <col min="19" max="19" width="12.00390625" style="1" customWidth="1"/>
    <col min="20" max="20" width="10.57421875" style="1" customWidth="1"/>
    <col min="21" max="21" width="10.7109375" style="1" customWidth="1"/>
    <col min="22" max="16384" width="9.140625" style="1" customWidth="1"/>
  </cols>
  <sheetData>
    <row r="1" ht="56.25" customHeight="1"/>
    <row r="2" ht="9" customHeight="1"/>
    <row r="3" spans="1:121" s="2" customFormat="1" ht="30" customHeight="1">
      <c r="A3" s="1"/>
      <c r="B3" s="3" t="s">
        <v>8</v>
      </c>
      <c r="C3" s="3" t="s">
        <v>9</v>
      </c>
      <c r="D3" s="3" t="s">
        <v>10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4" t="s">
        <v>11</v>
      </c>
      <c r="K3" s="4" t="s">
        <v>12</v>
      </c>
      <c r="L3" s="4" t="s">
        <v>18</v>
      </c>
      <c r="M3" s="4" t="s">
        <v>19</v>
      </c>
      <c r="N3" s="4" t="s">
        <v>20</v>
      </c>
      <c r="O3" s="4" t="s">
        <v>21</v>
      </c>
      <c r="P3" s="3" t="s">
        <v>26</v>
      </c>
      <c r="Q3" s="3" t="s">
        <v>79</v>
      </c>
      <c r="R3" s="4" t="s">
        <v>27</v>
      </c>
      <c r="S3" s="3" t="s">
        <v>80</v>
      </c>
      <c r="T3" s="3" t="s">
        <v>28</v>
      </c>
      <c r="U3" s="3" t="s">
        <v>81</v>
      </c>
      <c r="V3" s="3" t="s">
        <v>29</v>
      </c>
      <c r="W3" s="3" t="s">
        <v>82</v>
      </c>
      <c r="X3" s="3" t="s">
        <v>30</v>
      </c>
      <c r="Y3" s="3" t="s">
        <v>83</v>
      </c>
      <c r="Z3" s="3" t="s">
        <v>31</v>
      </c>
      <c r="AA3" s="3" t="s">
        <v>84</v>
      </c>
      <c r="AB3" s="3" t="s">
        <v>32</v>
      </c>
      <c r="AC3" s="3" t="s">
        <v>85</v>
      </c>
      <c r="AD3" s="3" t="s">
        <v>33</v>
      </c>
      <c r="AE3" s="3" t="s">
        <v>86</v>
      </c>
      <c r="AF3" s="3" t="s">
        <v>34</v>
      </c>
      <c r="AG3" s="3" t="s">
        <v>87</v>
      </c>
      <c r="AH3" s="3" t="s">
        <v>35</v>
      </c>
      <c r="AI3" s="3" t="s">
        <v>88</v>
      </c>
      <c r="AJ3" s="3" t="s">
        <v>36</v>
      </c>
      <c r="AK3" s="3" t="s">
        <v>89</v>
      </c>
      <c r="AL3" s="3" t="s">
        <v>37</v>
      </c>
      <c r="AM3" s="3" t="s">
        <v>90</v>
      </c>
      <c r="AN3" s="3" t="s">
        <v>38</v>
      </c>
      <c r="AO3" s="3" t="s">
        <v>91</v>
      </c>
      <c r="AP3" s="3" t="s">
        <v>39</v>
      </c>
      <c r="AQ3" s="3" t="s">
        <v>92</v>
      </c>
      <c r="AR3" s="3" t="s">
        <v>40</v>
      </c>
      <c r="AS3" s="3" t="s">
        <v>93</v>
      </c>
      <c r="AT3" s="3" t="s">
        <v>41</v>
      </c>
      <c r="AU3" s="3" t="s">
        <v>94</v>
      </c>
      <c r="AV3" s="3" t="s">
        <v>42</v>
      </c>
      <c r="AW3" s="3" t="s">
        <v>95</v>
      </c>
      <c r="AX3" s="3" t="s">
        <v>43</v>
      </c>
      <c r="AY3" s="3" t="s">
        <v>96</v>
      </c>
      <c r="AZ3" s="3" t="s">
        <v>44</v>
      </c>
      <c r="BA3" s="3" t="s">
        <v>97</v>
      </c>
      <c r="BB3" s="3" t="s">
        <v>45</v>
      </c>
      <c r="BC3" s="3" t="s">
        <v>98</v>
      </c>
      <c r="BD3" s="3" t="s">
        <v>46</v>
      </c>
      <c r="BE3" s="3" t="s">
        <v>99</v>
      </c>
      <c r="BF3" s="3" t="s">
        <v>47</v>
      </c>
      <c r="BG3" s="3" t="s">
        <v>100</v>
      </c>
      <c r="BH3" s="3" t="s">
        <v>48</v>
      </c>
      <c r="BI3" s="3" t="s">
        <v>101</v>
      </c>
      <c r="BJ3" s="3" t="s">
        <v>49</v>
      </c>
      <c r="BK3" s="3" t="s">
        <v>102</v>
      </c>
      <c r="BL3" s="3" t="s">
        <v>50</v>
      </c>
      <c r="BM3" s="3" t="s">
        <v>103</v>
      </c>
      <c r="BN3" s="3" t="s">
        <v>51</v>
      </c>
      <c r="BO3" s="3" t="s">
        <v>104</v>
      </c>
      <c r="BP3" s="3" t="s">
        <v>52</v>
      </c>
      <c r="BQ3" s="3" t="s">
        <v>105</v>
      </c>
      <c r="BR3" s="3" t="s">
        <v>53</v>
      </c>
      <c r="BS3" s="3" t="s">
        <v>106</v>
      </c>
      <c r="BT3" s="3" t="s">
        <v>54</v>
      </c>
      <c r="BU3" s="3" t="s">
        <v>107</v>
      </c>
      <c r="BV3" s="3" t="s">
        <v>55</v>
      </c>
      <c r="BW3" s="3" t="s">
        <v>108</v>
      </c>
      <c r="BX3" s="3" t="s">
        <v>56</v>
      </c>
      <c r="BY3" s="3" t="s">
        <v>109</v>
      </c>
      <c r="BZ3" s="3" t="s">
        <v>57</v>
      </c>
      <c r="CA3" s="3" t="s">
        <v>110</v>
      </c>
      <c r="CB3" s="3" t="s">
        <v>58</v>
      </c>
      <c r="CC3" s="3" t="s">
        <v>111</v>
      </c>
      <c r="CD3" s="3" t="s">
        <v>59</v>
      </c>
      <c r="CE3" s="3" t="s">
        <v>112</v>
      </c>
      <c r="CF3" s="3" t="s">
        <v>60</v>
      </c>
      <c r="CG3" s="3" t="s">
        <v>113</v>
      </c>
      <c r="CH3" s="3" t="s">
        <v>61</v>
      </c>
      <c r="CI3" s="3" t="s">
        <v>114</v>
      </c>
      <c r="CJ3" s="3" t="s">
        <v>62</v>
      </c>
      <c r="CK3" s="3" t="s">
        <v>115</v>
      </c>
      <c r="CL3" s="3" t="s">
        <v>63</v>
      </c>
      <c r="CM3" s="3" t="s">
        <v>116</v>
      </c>
      <c r="CN3" s="3" t="s">
        <v>64</v>
      </c>
      <c r="CO3" s="3" t="s">
        <v>117</v>
      </c>
      <c r="CP3" s="3" t="s">
        <v>65</v>
      </c>
      <c r="CQ3" s="3" t="s">
        <v>118</v>
      </c>
      <c r="CR3" s="3" t="s">
        <v>66</v>
      </c>
      <c r="CS3" s="3" t="s">
        <v>119</v>
      </c>
      <c r="CT3" s="3" t="s">
        <v>67</v>
      </c>
      <c r="CU3" s="3" t="s">
        <v>120</v>
      </c>
      <c r="CV3" s="3" t="s">
        <v>68</v>
      </c>
      <c r="CW3" s="3" t="s">
        <v>121</v>
      </c>
      <c r="CX3" s="3" t="s">
        <v>69</v>
      </c>
      <c r="CY3" s="3" t="s">
        <v>122</v>
      </c>
      <c r="CZ3" s="3" t="s">
        <v>70</v>
      </c>
      <c r="DA3" s="3" t="s">
        <v>123</v>
      </c>
      <c r="DB3" s="3" t="s">
        <v>71</v>
      </c>
      <c r="DC3" s="3" t="s">
        <v>124</v>
      </c>
      <c r="DD3" s="3" t="s">
        <v>72</v>
      </c>
      <c r="DE3" s="3" t="s">
        <v>125</v>
      </c>
      <c r="DF3" s="3" t="s">
        <v>73</v>
      </c>
      <c r="DG3" s="3" t="s">
        <v>126</v>
      </c>
      <c r="DH3" s="3" t="s">
        <v>74</v>
      </c>
      <c r="DI3" s="3" t="s">
        <v>127</v>
      </c>
      <c r="DJ3" s="3" t="s">
        <v>75</v>
      </c>
      <c r="DK3" s="3" t="s">
        <v>128</v>
      </c>
      <c r="DL3" s="3" t="s">
        <v>76</v>
      </c>
      <c r="DM3" s="3" t="s">
        <v>129</v>
      </c>
      <c r="DN3" s="3" t="s">
        <v>77</v>
      </c>
      <c r="DO3" s="3" t="s">
        <v>130</v>
      </c>
      <c r="DP3" s="3" t="s">
        <v>78</v>
      </c>
      <c r="DQ3" s="3" t="s">
        <v>131</v>
      </c>
    </row>
    <row r="4" spans="2:121" ht="18" customHeight="1">
      <c r="B4" s="5" t="s">
        <v>4</v>
      </c>
      <c r="C4" s="5" t="s">
        <v>5</v>
      </c>
      <c r="D4" s="5" t="s">
        <v>6</v>
      </c>
      <c r="E4" s="5" t="e">
        <f>tbl_nm_subbrand1</f>
        <v>#NAME?</v>
      </c>
      <c r="F4" s="5" t="e">
        <f>tbl_nm_subbrand2</f>
        <v>#NAME?</v>
      </c>
      <c r="G4" s="5" t="e">
        <f>tbl_nm_packtype</f>
        <v>#NAME?</v>
      </c>
      <c r="H4" s="5" t="e">
        <f>tbl_nm_packsize</f>
        <v>#NAME?</v>
      </c>
      <c r="I4" s="5" t="e">
        <f>tbl_nm_kategori</f>
        <v>#NAME?</v>
      </c>
      <c r="J4" s="5" t="s">
        <v>2</v>
      </c>
      <c r="K4" s="5" t="s">
        <v>3</v>
      </c>
      <c r="L4" s="5" t="e">
        <f>tbl_konversi_bsr</f>
        <v>#NAME?</v>
      </c>
      <c r="M4" s="5" t="e">
        <f>tbl_konversi_tgh</f>
        <v>#NAME?</v>
      </c>
      <c r="N4" s="5" t="e">
        <f>tbl_keaktifan</f>
        <v>#NAME?</v>
      </c>
      <c r="O4" s="5" t="e">
        <f>tbl_berat</f>
        <v>#NAME?</v>
      </c>
      <c r="P4" s="10" t="e">
        <f>tbl_q1</f>
        <v>#NAME?</v>
      </c>
      <c r="Q4" s="10" t="e">
        <f>tbl_rp1</f>
        <v>#NAME?</v>
      </c>
      <c r="R4" s="10" t="e">
        <f>tbl_q2</f>
        <v>#NAME?</v>
      </c>
      <c r="S4" s="11" t="e">
        <f>tbl_rp2</f>
        <v>#NAME?</v>
      </c>
      <c r="T4" s="11" t="e">
        <f>tbl_q3</f>
        <v>#NAME?</v>
      </c>
      <c r="U4" s="11" t="e">
        <f>tbl_rp3</f>
        <v>#NAME?</v>
      </c>
      <c r="V4" s="10" t="e">
        <f>tbl_q4</f>
        <v>#NAME?</v>
      </c>
      <c r="W4" s="10" t="e">
        <f>tbl_rp4</f>
        <v>#NAME?</v>
      </c>
      <c r="X4" s="10" t="e">
        <f>tbl_q5</f>
        <v>#NAME?</v>
      </c>
      <c r="Y4" s="10" t="e">
        <f>tbl_rp5</f>
        <v>#NAME?</v>
      </c>
      <c r="Z4" s="10" t="e">
        <f>tbl_q6</f>
        <v>#NAME?</v>
      </c>
      <c r="AA4" s="10" t="e">
        <f>tbl_rp6</f>
        <v>#NAME?</v>
      </c>
      <c r="AB4" s="10" t="e">
        <f>tbl_q7</f>
        <v>#NAME?</v>
      </c>
      <c r="AC4" s="10" t="e">
        <f>tbl_rp7</f>
        <v>#NAME?</v>
      </c>
      <c r="AD4" s="10" t="e">
        <f>tbl_q8</f>
        <v>#NAME?</v>
      </c>
      <c r="AE4" s="10" t="e">
        <f>tbl_rp8</f>
        <v>#NAME?</v>
      </c>
      <c r="AF4" s="10" t="e">
        <f>tbl_q9</f>
        <v>#NAME?</v>
      </c>
      <c r="AG4" s="10" t="e">
        <f>tbl_rp9</f>
        <v>#NAME?</v>
      </c>
      <c r="AH4" s="10" t="e">
        <f>tbl_q10</f>
        <v>#NAME?</v>
      </c>
      <c r="AI4" s="10" t="e">
        <f>tbl_rp10</f>
        <v>#NAME?</v>
      </c>
      <c r="AJ4" s="10" t="e">
        <f>tbl_q11</f>
        <v>#NAME?</v>
      </c>
      <c r="AK4" s="10" t="e">
        <f>tbl_rp11</f>
        <v>#NAME?</v>
      </c>
      <c r="AL4" s="10" t="e">
        <f>tbl_q12</f>
        <v>#NAME?</v>
      </c>
      <c r="AM4" s="10" t="e">
        <f>tbl_rp12</f>
        <v>#NAME?</v>
      </c>
      <c r="AN4" s="10" t="e">
        <f>tbl_q13</f>
        <v>#NAME?</v>
      </c>
      <c r="AO4" s="10" t="e">
        <f>tbl_rp13</f>
        <v>#NAME?</v>
      </c>
      <c r="AP4" s="10" t="e">
        <f>tbl_q14</f>
        <v>#NAME?</v>
      </c>
      <c r="AQ4" s="10" t="e">
        <f>tbl_rp14</f>
        <v>#NAME?</v>
      </c>
      <c r="AR4" s="10" t="e">
        <f>tbl_q15</f>
        <v>#NAME?</v>
      </c>
      <c r="AS4" s="10" t="e">
        <f>tbl_rp15</f>
        <v>#NAME?</v>
      </c>
      <c r="AT4" s="10" t="e">
        <f>tbl_q16</f>
        <v>#NAME?</v>
      </c>
      <c r="AU4" s="10" t="e">
        <f>tbl_rp16</f>
        <v>#NAME?</v>
      </c>
      <c r="AV4" s="10" t="e">
        <f>tbl_q17</f>
        <v>#NAME?</v>
      </c>
      <c r="AW4" s="10" t="e">
        <f>tbl_rp17</f>
        <v>#NAME?</v>
      </c>
      <c r="AX4" s="10" t="e">
        <f>tbl_q18</f>
        <v>#NAME?</v>
      </c>
      <c r="AY4" s="10" t="e">
        <f>tbl_rp18</f>
        <v>#NAME?</v>
      </c>
      <c r="AZ4" s="10" t="e">
        <f>tbl_q19</f>
        <v>#NAME?</v>
      </c>
      <c r="BA4" s="10" t="e">
        <f>tbl_rp19</f>
        <v>#NAME?</v>
      </c>
      <c r="BB4" s="10" t="e">
        <f>tbl_q20</f>
        <v>#NAME?</v>
      </c>
      <c r="BC4" s="10" t="e">
        <f>tbl_rp20</f>
        <v>#NAME?</v>
      </c>
      <c r="BD4" s="10" t="e">
        <f>tbl_q21</f>
        <v>#NAME?</v>
      </c>
      <c r="BE4" s="10" t="e">
        <f>tbl_rp21</f>
        <v>#NAME?</v>
      </c>
      <c r="BF4" s="10" t="e">
        <f>tbl_q22</f>
        <v>#NAME?</v>
      </c>
      <c r="BG4" s="10" t="e">
        <f>tbl_rp22</f>
        <v>#NAME?</v>
      </c>
      <c r="BH4" s="10" t="e">
        <f>tbl_q23</f>
        <v>#NAME?</v>
      </c>
      <c r="BI4" s="10" t="e">
        <f>tbl_rp23</f>
        <v>#NAME?</v>
      </c>
      <c r="BJ4" s="10" t="e">
        <f>tbl_q24</f>
        <v>#NAME?</v>
      </c>
      <c r="BK4" s="10" t="e">
        <f>tbl_rp24</f>
        <v>#NAME?</v>
      </c>
      <c r="BL4" s="10" t="e">
        <f>tbl_q25</f>
        <v>#NAME?</v>
      </c>
      <c r="BM4" s="10" t="e">
        <f>tbl_rp25</f>
        <v>#NAME?</v>
      </c>
      <c r="BN4" s="10" t="e">
        <f>tbl_q26</f>
        <v>#NAME?</v>
      </c>
      <c r="BO4" s="10" t="e">
        <f>tbl_rp26</f>
        <v>#NAME?</v>
      </c>
      <c r="BP4" s="10" t="e">
        <f>tbl_q27</f>
        <v>#NAME?</v>
      </c>
      <c r="BQ4" s="10" t="e">
        <f>tbl_rp27</f>
        <v>#NAME?</v>
      </c>
      <c r="BR4" s="10" t="e">
        <f>tbl_q28</f>
        <v>#NAME?</v>
      </c>
      <c r="BS4" s="10" t="e">
        <f>tbl_rp28</f>
        <v>#NAME?</v>
      </c>
      <c r="BT4" s="10" t="e">
        <f>tbl_q29</f>
        <v>#NAME?</v>
      </c>
      <c r="BU4" s="10" t="e">
        <f>tbl_rp29</f>
        <v>#NAME?</v>
      </c>
      <c r="BV4" s="10" t="e">
        <f>tbl_q30</f>
        <v>#NAME?</v>
      </c>
      <c r="BW4" s="10" t="e">
        <f>tbl_rp30</f>
        <v>#NAME?</v>
      </c>
      <c r="BX4" s="10" t="e">
        <f>tbl_q31</f>
        <v>#NAME?</v>
      </c>
      <c r="BY4" s="10" t="e">
        <f>tbl_rp31</f>
        <v>#NAME?</v>
      </c>
      <c r="BZ4" s="10" t="e">
        <f>tbl_q32</f>
        <v>#NAME?</v>
      </c>
      <c r="CA4" s="10" t="e">
        <f>tbl_rp32</f>
        <v>#NAME?</v>
      </c>
      <c r="CB4" s="10" t="e">
        <f>tbl_q33</f>
        <v>#NAME?</v>
      </c>
      <c r="CC4" s="10" t="e">
        <f>tbl_rp33</f>
        <v>#NAME?</v>
      </c>
      <c r="CD4" s="10" t="e">
        <f>tbl_q34</f>
        <v>#NAME?</v>
      </c>
      <c r="CE4" s="10" t="e">
        <f>tbl_rp34</f>
        <v>#NAME?</v>
      </c>
      <c r="CF4" s="10" t="e">
        <f>tbl_q35</f>
        <v>#NAME?</v>
      </c>
      <c r="CG4" s="10" t="e">
        <f>tbl_rp35</f>
        <v>#NAME?</v>
      </c>
      <c r="CH4" s="10" t="e">
        <f>tbl_q36</f>
        <v>#NAME?</v>
      </c>
      <c r="CI4" s="10" t="e">
        <f>tbl_rp36</f>
        <v>#NAME?</v>
      </c>
      <c r="CJ4" s="10" t="e">
        <f>tbl_q37</f>
        <v>#NAME?</v>
      </c>
      <c r="CK4" s="10" t="e">
        <f>tbl_rp37</f>
        <v>#NAME?</v>
      </c>
      <c r="CL4" s="10" t="e">
        <f>tbl_q38</f>
        <v>#NAME?</v>
      </c>
      <c r="CM4" s="10" t="e">
        <f>tbl_rp38</f>
        <v>#NAME?</v>
      </c>
      <c r="CN4" s="10" t="e">
        <f>tbl_q39</f>
        <v>#NAME?</v>
      </c>
      <c r="CO4" s="10" t="e">
        <f>tbl_rp39</f>
        <v>#NAME?</v>
      </c>
      <c r="CP4" s="10" t="e">
        <f>tbl_q40</f>
        <v>#NAME?</v>
      </c>
      <c r="CQ4" s="10" t="e">
        <f>tbl_rp40</f>
        <v>#NAME?</v>
      </c>
      <c r="CR4" s="10" t="e">
        <f>tbl_q41</f>
        <v>#NAME?</v>
      </c>
      <c r="CS4" s="10" t="e">
        <f>tbl_rp41</f>
        <v>#NAME?</v>
      </c>
      <c r="CT4" s="10" t="e">
        <f>tbl_q42</f>
        <v>#NAME?</v>
      </c>
      <c r="CU4" s="10" t="e">
        <f>tbl_rp42</f>
        <v>#NAME?</v>
      </c>
      <c r="CV4" s="10" t="e">
        <f>tbl_q43</f>
        <v>#NAME?</v>
      </c>
      <c r="CW4" s="10" t="e">
        <f>tbl_rp43</f>
        <v>#NAME?</v>
      </c>
      <c r="CX4" s="10" t="e">
        <f>tbl_q44</f>
        <v>#NAME?</v>
      </c>
      <c r="CY4" s="10" t="e">
        <f>tbl_rp44</f>
        <v>#NAME?</v>
      </c>
      <c r="CZ4" s="10" t="e">
        <f>tbl_q45</f>
        <v>#NAME?</v>
      </c>
      <c r="DA4" s="10" t="e">
        <f>tbl_rp45</f>
        <v>#NAME?</v>
      </c>
      <c r="DB4" s="10" t="e">
        <f>tbl_q46</f>
        <v>#NAME?</v>
      </c>
      <c r="DC4" s="10" t="e">
        <f>tbl_rp46</f>
        <v>#NAME?</v>
      </c>
      <c r="DD4" s="10" t="e">
        <f>tbl_q47</f>
        <v>#NAME?</v>
      </c>
      <c r="DE4" s="10" t="e">
        <f>tbl_rp47</f>
        <v>#NAME?</v>
      </c>
      <c r="DF4" s="10" t="e">
        <f>tbl_q48</f>
        <v>#NAME?</v>
      </c>
      <c r="DG4" s="10" t="e">
        <f>tbl_rp48</f>
        <v>#NAME?</v>
      </c>
      <c r="DH4" s="10" t="e">
        <f>tbl_q49</f>
        <v>#NAME?</v>
      </c>
      <c r="DI4" s="10" t="e">
        <f>tbl_rp49</f>
        <v>#NAME?</v>
      </c>
      <c r="DJ4" s="10" t="e">
        <f>tbl_q50</f>
        <v>#NAME?</v>
      </c>
      <c r="DK4" s="10" t="e">
        <f>tbl_rp50</f>
        <v>#NAME?</v>
      </c>
      <c r="DL4" s="10" t="e">
        <f>tbl_q51</f>
        <v>#NAME?</v>
      </c>
      <c r="DM4" s="10" t="e">
        <f>tbl_rp51</f>
        <v>#NAME?</v>
      </c>
      <c r="DN4" s="10" t="e">
        <f>tbl_q52</f>
        <v>#NAME?</v>
      </c>
      <c r="DO4" s="10" t="e">
        <f>tbl_rp52</f>
        <v>#NAME?</v>
      </c>
      <c r="DP4" s="10" t="e">
        <f>tbl_q53</f>
        <v>#NAME?</v>
      </c>
      <c r="DQ4" s="10" t="e">
        <f>tbl_rp53</f>
        <v>#NAME?</v>
      </c>
    </row>
    <row r="5" spans="1:121" ht="10.5" customHeight="1">
      <c r="A5" s="16" t="s">
        <v>24</v>
      </c>
      <c r="B5" s="12" t="s">
        <v>25</v>
      </c>
      <c r="C5" s="13" t="s">
        <v>0</v>
      </c>
      <c r="D5" s="13"/>
      <c r="E5" s="13"/>
      <c r="F5" s="13"/>
      <c r="G5" s="13"/>
      <c r="H5" s="13"/>
      <c r="I5" s="13"/>
      <c r="J5" s="13" t="s">
        <v>0</v>
      </c>
      <c r="K5" s="13" t="s">
        <v>0</v>
      </c>
      <c r="L5" s="13"/>
      <c r="M5" s="13"/>
      <c r="N5" s="13"/>
      <c r="O5" s="13"/>
      <c r="P5" s="14" t="s">
        <v>7</v>
      </c>
      <c r="Q5" s="14" t="s">
        <v>1</v>
      </c>
      <c r="R5" s="14" t="s">
        <v>7</v>
      </c>
      <c r="S5" s="14" t="s">
        <v>1</v>
      </c>
      <c r="T5" s="14" t="s">
        <v>7</v>
      </c>
      <c r="U5" s="15" t="s">
        <v>1</v>
      </c>
      <c r="V5" s="14" t="s">
        <v>7</v>
      </c>
      <c r="W5" s="14" t="s">
        <v>1</v>
      </c>
      <c r="X5" s="14" t="s">
        <v>7</v>
      </c>
      <c r="Y5" s="14" t="s">
        <v>1</v>
      </c>
      <c r="Z5" s="14" t="s">
        <v>7</v>
      </c>
      <c r="AA5" s="14" t="s">
        <v>1</v>
      </c>
      <c r="AB5" s="14" t="s">
        <v>7</v>
      </c>
      <c r="AC5" s="14" t="s">
        <v>1</v>
      </c>
      <c r="AD5" s="14" t="s">
        <v>7</v>
      </c>
      <c r="AE5" s="14" t="s">
        <v>1</v>
      </c>
      <c r="AF5" s="14" t="s">
        <v>7</v>
      </c>
      <c r="AG5" s="14" t="s">
        <v>1</v>
      </c>
      <c r="AH5" s="14" t="s">
        <v>7</v>
      </c>
      <c r="AI5" s="14" t="s">
        <v>1</v>
      </c>
      <c r="AJ5" s="14" t="s">
        <v>7</v>
      </c>
      <c r="AK5" s="14" t="s">
        <v>1</v>
      </c>
      <c r="AL5" s="14" t="s">
        <v>7</v>
      </c>
      <c r="AM5" s="14" t="s">
        <v>1</v>
      </c>
      <c r="AN5" s="14" t="s">
        <v>7</v>
      </c>
      <c r="AO5" s="14" t="s">
        <v>1</v>
      </c>
      <c r="AP5" s="14" t="s">
        <v>7</v>
      </c>
      <c r="AQ5" s="14" t="s">
        <v>1</v>
      </c>
      <c r="AR5" s="14" t="s">
        <v>7</v>
      </c>
      <c r="AS5" s="14" t="s">
        <v>1</v>
      </c>
      <c r="AT5" s="14" t="s">
        <v>7</v>
      </c>
      <c r="AU5" s="14" t="s">
        <v>1</v>
      </c>
      <c r="AV5" s="14" t="s">
        <v>7</v>
      </c>
      <c r="AW5" s="14" t="s">
        <v>1</v>
      </c>
      <c r="AX5" s="14" t="s">
        <v>7</v>
      </c>
      <c r="AY5" s="14" t="s">
        <v>1</v>
      </c>
      <c r="AZ5" s="14" t="s">
        <v>7</v>
      </c>
      <c r="BA5" s="14" t="s">
        <v>1</v>
      </c>
      <c r="BB5" s="14" t="s">
        <v>7</v>
      </c>
      <c r="BC5" s="14" t="s">
        <v>1</v>
      </c>
      <c r="BD5" s="14" t="s">
        <v>7</v>
      </c>
      <c r="BE5" s="14" t="s">
        <v>1</v>
      </c>
      <c r="BF5" s="14" t="s">
        <v>7</v>
      </c>
      <c r="BG5" s="14" t="s">
        <v>1</v>
      </c>
      <c r="BH5" s="14" t="s">
        <v>7</v>
      </c>
      <c r="BI5" s="14" t="s">
        <v>1</v>
      </c>
      <c r="BJ5" s="14" t="s">
        <v>7</v>
      </c>
      <c r="BK5" s="14" t="s">
        <v>1</v>
      </c>
      <c r="BL5" s="14" t="s">
        <v>7</v>
      </c>
      <c r="BM5" s="14" t="s">
        <v>1</v>
      </c>
      <c r="BN5" s="14" t="s">
        <v>7</v>
      </c>
      <c r="BO5" s="14" t="s">
        <v>1</v>
      </c>
      <c r="BP5" s="14" t="s">
        <v>7</v>
      </c>
      <c r="BQ5" s="14" t="s">
        <v>1</v>
      </c>
      <c r="BR5" s="14" t="s">
        <v>7</v>
      </c>
      <c r="BS5" s="14" t="s">
        <v>1</v>
      </c>
      <c r="BT5" s="14" t="s">
        <v>7</v>
      </c>
      <c r="BU5" s="14" t="s">
        <v>1</v>
      </c>
      <c r="BV5" s="14" t="s">
        <v>7</v>
      </c>
      <c r="BW5" s="14" t="s">
        <v>1</v>
      </c>
      <c r="BX5" s="14" t="s">
        <v>7</v>
      </c>
      <c r="BY5" s="14" t="s">
        <v>1</v>
      </c>
      <c r="BZ5" s="14" t="s">
        <v>7</v>
      </c>
      <c r="CA5" s="14" t="s">
        <v>1</v>
      </c>
      <c r="CB5" s="14" t="s">
        <v>7</v>
      </c>
      <c r="CC5" s="14" t="s">
        <v>1</v>
      </c>
      <c r="CD5" s="14" t="s">
        <v>7</v>
      </c>
      <c r="CE5" s="14" t="s">
        <v>1</v>
      </c>
      <c r="CF5" s="14" t="s">
        <v>7</v>
      </c>
      <c r="CG5" s="14" t="s">
        <v>1</v>
      </c>
      <c r="CH5" s="14" t="s">
        <v>7</v>
      </c>
      <c r="CI5" s="14" t="s">
        <v>1</v>
      </c>
      <c r="CJ5" s="14" t="s">
        <v>7</v>
      </c>
      <c r="CK5" s="14" t="s">
        <v>1</v>
      </c>
      <c r="CL5" s="14" t="s">
        <v>7</v>
      </c>
      <c r="CM5" s="14" t="s">
        <v>1</v>
      </c>
      <c r="CN5" s="14" t="s">
        <v>7</v>
      </c>
      <c r="CO5" s="14" t="s">
        <v>1</v>
      </c>
      <c r="CP5" s="14" t="s">
        <v>7</v>
      </c>
      <c r="CQ5" s="14" t="s">
        <v>1</v>
      </c>
      <c r="CR5" s="14" t="s">
        <v>7</v>
      </c>
      <c r="CS5" s="14" t="s">
        <v>1</v>
      </c>
      <c r="CT5" s="14" t="s">
        <v>7</v>
      </c>
      <c r="CU5" s="14" t="s">
        <v>1</v>
      </c>
      <c r="CV5" s="14" t="s">
        <v>7</v>
      </c>
      <c r="CW5" s="14" t="s">
        <v>1</v>
      </c>
      <c r="CX5" s="14" t="s">
        <v>7</v>
      </c>
      <c r="CY5" s="14" t="s">
        <v>1</v>
      </c>
      <c r="CZ5" s="14" t="s">
        <v>7</v>
      </c>
      <c r="DA5" s="14" t="s">
        <v>1</v>
      </c>
      <c r="DB5" s="14" t="s">
        <v>7</v>
      </c>
      <c r="DC5" s="14" t="s">
        <v>1</v>
      </c>
      <c r="DD5" s="14" t="s">
        <v>7</v>
      </c>
      <c r="DE5" s="14" t="s">
        <v>1</v>
      </c>
      <c r="DF5" s="14" t="s">
        <v>7</v>
      </c>
      <c r="DG5" s="14" t="s">
        <v>1</v>
      </c>
      <c r="DH5" s="14" t="s">
        <v>7</v>
      </c>
      <c r="DI5" s="14" t="s">
        <v>1</v>
      </c>
      <c r="DJ5" s="14" t="s">
        <v>7</v>
      </c>
      <c r="DK5" s="14" t="s">
        <v>1</v>
      </c>
      <c r="DL5" s="14" t="s">
        <v>7</v>
      </c>
      <c r="DM5" s="14" t="s">
        <v>1</v>
      </c>
      <c r="DN5" s="14" t="s">
        <v>7</v>
      </c>
      <c r="DO5" s="14" t="s">
        <v>1</v>
      </c>
      <c r="DP5" s="14" t="s">
        <v>7</v>
      </c>
      <c r="DQ5" s="14" t="s">
        <v>1</v>
      </c>
    </row>
  </sheetData>
  <conditionalFormatting sqref="K4:O4">
    <cfRule type="cellIs" priority="1" dxfId="0" operator="equal" stopIfTrue="1">
      <formula>"VISA"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2006-10-14T04:25:00Z</cp:lastPrinted>
  <dcterms:created xsi:type="dcterms:W3CDTF">2006-10-13T14:03:49Z</dcterms:created>
  <dcterms:modified xsi:type="dcterms:W3CDTF">2006-10-16T03:56:14Z</dcterms:modified>
  <cp:category/>
  <cp:version/>
  <cp:contentType/>
  <cp:contentStatus/>
</cp:coreProperties>
</file>